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2.2\"/>
    </mc:Choice>
  </mc:AlternateContent>
  <bookViews>
    <workbookView xWindow="1920" yWindow="1800" windowWidth="15480" windowHeight="10680"/>
  </bookViews>
  <sheets>
    <sheet name="2.2.9_2015" sheetId="5" r:id="rId1"/>
  </sheets>
  <definedNames>
    <definedName name="_Regression_Int" localSheetId="0" hidden="1">1</definedName>
    <definedName name="A_IMPRESIÓN_IM" localSheetId="0">#REF!</definedName>
    <definedName name="A_IMPRESIÓN_IM">#REF!</definedName>
    <definedName name="anuario" localSheetId="0">#REF!</definedName>
    <definedName name="anuario">#REF!</definedName>
    <definedName name="_xlnm.Print_Area" localSheetId="0">'2.2.9_2015'!$A$1:$H$45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'2.2.9_2015'!#REF!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E17" i="5" l="1"/>
  <c r="E19" i="5"/>
  <c r="E21" i="5"/>
  <c r="E23" i="5"/>
  <c r="E25" i="5"/>
  <c r="E27" i="5"/>
  <c r="E29" i="5"/>
  <c r="E31" i="5"/>
  <c r="E33" i="5"/>
  <c r="E35" i="5"/>
  <c r="E37" i="5"/>
  <c r="E15" i="5"/>
  <c r="D41" i="5" l="1"/>
  <c r="D40" i="5"/>
  <c r="D13" i="5" s="1"/>
  <c r="H15" i="5"/>
  <c r="H17" i="5" s="1"/>
  <c r="H19" i="5" s="1"/>
  <c r="H21" i="5" s="1"/>
  <c r="H23" i="5" s="1"/>
  <c r="H25" i="5" s="1"/>
  <c r="H27" i="5" s="1"/>
  <c r="H29" i="5" s="1"/>
  <c r="H31" i="5" s="1"/>
  <c r="H33" i="5" s="1"/>
  <c r="H35" i="5" s="1"/>
  <c r="H37" i="5" s="1"/>
  <c r="H41" i="5" s="1"/>
  <c r="G15" i="5"/>
  <c r="G17" i="5" s="1"/>
  <c r="G19" i="5" s="1"/>
  <c r="G21" i="5" s="1"/>
  <c r="G23" i="5" s="1"/>
  <c r="G25" i="5" s="1"/>
  <c r="G27" i="5" s="1"/>
  <c r="G29" i="5" s="1"/>
  <c r="G31" i="5" s="1"/>
  <c r="G33" i="5" s="1"/>
  <c r="G35" i="5" s="1"/>
  <c r="G37" i="5" s="1"/>
  <c r="F15" i="5"/>
  <c r="F17" i="5" s="1"/>
  <c r="F19" i="5" s="1"/>
  <c r="F21" i="5" s="1"/>
  <c r="F23" i="5" s="1"/>
  <c r="F25" i="5" s="1"/>
  <c r="F27" i="5" s="1"/>
  <c r="F29" i="5" s="1"/>
  <c r="F31" i="5" s="1"/>
  <c r="F33" i="5" s="1"/>
  <c r="F35" i="5" s="1"/>
  <c r="F37" i="5" s="1"/>
  <c r="C13" i="5"/>
  <c r="B13" i="5"/>
  <c r="E13" i="5" l="1"/>
</calcChain>
</file>

<file path=xl/sharedStrings.xml><?xml version="1.0" encoding="utf-8"?>
<sst xmlns="http://schemas.openxmlformats.org/spreadsheetml/2006/main" count="31" uniqueCount="29">
  <si>
    <t>Mes</t>
  </si>
  <si>
    <t xml:space="preserve">         Costo Mensual</t>
  </si>
  <si>
    <t>Extraordinarias 2/</t>
  </si>
  <si>
    <t>Ordinaria  1/</t>
  </si>
  <si>
    <t>Total</t>
  </si>
  <si>
    <t>Extraordinarias</t>
  </si>
  <si>
    <t>Ordinaria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</si>
  <si>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</si>
  <si>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</si>
  <si>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</si>
  <si>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</si>
  <si>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</si>
  <si>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</si>
  <si>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</si>
  <si>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</si>
  <si>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</si>
  <si>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</si>
  <si>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</si>
  <si>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</si>
  <si>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</si>
  <si>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2a. parte </t>
  </si>
  <si>
    <t xml:space="preserve">1a. parte </t>
  </si>
  <si>
    <t>Costo Acumulado</t>
  </si>
  <si>
    <t>Pensiones 3/ vigentes ordinarias</t>
  </si>
  <si>
    <t>2.2.9 Movimiento Mensual del Número de Pensiones por Riesgos del Trabajo Vigentes 
y Costo de la Nómina ( Segunda Parte ) 
( Miles de Pesos )</t>
  </si>
  <si>
    <t>2/ Se consideran pagos únicos como extraordinarias.</t>
  </si>
  <si>
    <t>1/ Ley Anterior.</t>
  </si>
  <si>
    <t>3/ Incluye:  Pensiones Ley Anterior, Pensiones del Régimen 10° Transitorio y Pensiones del Régimen de Cuentas Individuales.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</si>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</sst>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_);\(#,##0\)"/>
    <numFmt numFmtId="165" formatCode="#,##0.00_);\(#,##0.00\)"/>
    <numFmt numFmtId="166" formatCode="#,##0.0"/>
    <numFmt numFmtId="167" formatCode="#,##0.0_);\(#,##0.0\)"/>
    <numFmt numFmtId="168" formatCode="&quot;$&quot;#,##0.0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Courier"/>
      <family val="3"/>
    </font>
    <font>
      <sz val="11"/>
      <name val="Soberana Sans Light"/>
      <family val="3"/>
    </font>
    <font>
      <sz val="11"/>
      <color indexed="10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0" xfId="2" applyFont="1"/>
    <xf numFmtId="0" fontId="1" fillId="0" borderId="0" xfId="2"/>
    <xf numFmtId="166" fontId="4" fillId="0" borderId="0" xfId="2" applyNumberFormat="1" applyFont="1" applyProtection="1"/>
    <xf numFmtId="0" fontId="6" fillId="0" borderId="0" xfId="2" applyFont="1"/>
    <xf numFmtId="166" fontId="4" fillId="0" borderId="0" xfId="2" applyNumberFormat="1" applyFont="1"/>
    <xf numFmtId="166" fontId="2" fillId="0" borderId="0" xfId="2" applyNumberFormat="1" applyFont="1" applyProtection="1"/>
    <xf numFmtId="166" fontId="11" fillId="0" borderId="1" xfId="2" applyNumberFormat="1" applyFont="1" applyBorder="1" applyProtection="1"/>
    <xf numFmtId="0" fontId="11" fillId="0" borderId="0" xfId="2" applyFont="1"/>
    <xf numFmtId="166" fontId="11" fillId="0" borderId="0" xfId="2" applyNumberFormat="1" applyFont="1"/>
    <xf numFmtId="166" fontId="11" fillId="0" borderId="0" xfId="2" applyNumberFormat="1" applyFont="1" applyProtection="1"/>
    <xf numFmtId="0" fontId="5" fillId="0" borderId="0" xfId="2" applyFont="1" applyAlignment="1" applyProtection="1"/>
    <xf numFmtId="0" fontId="2" fillId="0" borderId="0" xfId="2" applyFont="1" applyAlignment="1"/>
    <xf numFmtId="49" fontId="11" fillId="0" borderId="0" xfId="2" applyNumberFormat="1" applyFont="1" applyAlignment="1"/>
    <xf numFmtId="0" fontId="0" fillId="0" borderId="0" xfId="0" applyAlignment="1"/>
    <xf numFmtId="49" fontId="4" fillId="0" borderId="0" xfId="2" applyNumberFormat="1" applyFont="1" applyAlignment="1"/>
    <xf numFmtId="0" fontId="1" fillId="0" borderId="0" xfId="2" applyAlignment="1"/>
    <xf numFmtId="0" fontId="2" fillId="0" borderId="0" xfId="2" applyFont="1" applyAlignment="1">
      <alignment horizontal="right"/>
    </xf>
    <xf numFmtId="167" fontId="11" fillId="0" borderId="1" xfId="2" applyNumberFormat="1" applyFont="1" applyBorder="1" applyAlignment="1" applyProtection="1">
      <alignment horizontal="right"/>
    </xf>
    <xf numFmtId="49" fontId="11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49" fontId="4" fillId="0" borderId="0" xfId="2" applyNumberFormat="1" applyFont="1" applyAlignment="1">
      <alignment horizontal="right"/>
    </xf>
    <xf numFmtId="0" fontId="1" fillId="0" borderId="0" xfId="2" applyAlignment="1">
      <alignment horizontal="right"/>
    </xf>
    <xf numFmtId="4" fontId="2" fillId="0" borderId="0" xfId="2" applyNumberFormat="1" applyFont="1" applyAlignment="1"/>
    <xf numFmtId="166" fontId="11" fillId="0" borderId="1" xfId="2" applyNumberFormat="1" applyFont="1" applyBorder="1" applyAlignment="1" applyProtection="1"/>
    <xf numFmtId="166" fontId="11" fillId="0" borderId="0" xfId="2" applyNumberFormat="1" applyFont="1" applyAlignment="1"/>
    <xf numFmtId="168" fontId="4" fillId="0" borderId="0" xfId="2" applyNumberFormat="1" applyFont="1" applyAlignment="1" applyProtection="1"/>
    <xf numFmtId="166" fontId="2" fillId="0" borderId="0" xfId="2" applyNumberFormat="1" applyFont="1" applyAlignment="1" applyProtection="1"/>
    <xf numFmtId="166" fontId="4" fillId="0" borderId="0" xfId="2" applyNumberFormat="1" applyFont="1" applyAlignment="1"/>
    <xf numFmtId="0" fontId="1" fillId="2" borderId="0" xfId="2" applyFill="1"/>
    <xf numFmtId="0" fontId="5" fillId="0" borderId="0" xfId="2" applyFont="1" applyAlignment="1" applyProtection="1">
      <alignment horizontal="right"/>
    </xf>
    <xf numFmtId="0" fontId="12" fillId="3" borderId="3" xfId="2" applyFont="1" applyFill="1" applyBorder="1" applyAlignment="1" applyProtection="1">
      <alignment horizontal="center" vertical="center"/>
    </xf>
    <xf numFmtId="164" fontId="12" fillId="3" borderId="3" xfId="2" applyNumberFormat="1" applyFont="1" applyFill="1" applyBorder="1" applyAlignment="1" applyProtection="1">
      <alignment horizontal="center" vertical="center"/>
    </xf>
    <xf numFmtId="0" fontId="7" fillId="3" borderId="0" xfId="2" applyFont="1" applyFill="1" applyBorder="1" applyAlignment="1" applyProtection="1"/>
    <xf numFmtId="0" fontId="7" fillId="3" borderId="0" xfId="2" applyFont="1" applyFill="1" applyBorder="1" applyAlignment="1">
      <alignment horizontal="right"/>
    </xf>
    <xf numFmtId="164" fontId="7" fillId="3" borderId="0" xfId="2" applyNumberFormat="1" applyFont="1" applyFill="1" applyBorder="1" applyAlignment="1" applyProtection="1"/>
    <xf numFmtId="165" fontId="7" fillId="3" borderId="0" xfId="2" applyNumberFormat="1" applyFont="1" applyFill="1" applyBorder="1" applyProtection="1"/>
    <xf numFmtId="165" fontId="8" fillId="3" borderId="0" xfId="2" applyNumberFormat="1" applyFont="1" applyFill="1" applyBorder="1" applyProtection="1"/>
    <xf numFmtId="164" fontId="7" fillId="3" borderId="0" xfId="2" applyNumberFormat="1" applyFont="1" applyFill="1" applyBorder="1" applyProtection="1"/>
    <xf numFmtId="0" fontId="9" fillId="3" borderId="0" xfId="2" applyFont="1" applyFill="1" applyAlignment="1" applyProtection="1"/>
    <xf numFmtId="3" fontId="9" fillId="3" borderId="0" xfId="2" applyNumberFormat="1" applyFont="1" applyFill="1" applyAlignment="1" applyProtection="1">
      <alignment horizontal="right"/>
    </xf>
    <xf numFmtId="168" fontId="9" fillId="3" borderId="0" xfId="2" applyNumberFormat="1" applyFont="1" applyFill="1" applyAlignment="1" applyProtection="1"/>
    <xf numFmtId="168" fontId="9" fillId="3" borderId="0" xfId="2" applyNumberFormat="1" applyFont="1" applyFill="1" applyProtection="1"/>
    <xf numFmtId="166" fontId="9" fillId="3" borderId="0" xfId="2" applyNumberFormat="1" applyFont="1" applyFill="1" applyAlignment="1" applyProtection="1"/>
    <xf numFmtId="166" fontId="9" fillId="3" borderId="0" xfId="2" applyNumberFormat="1" applyFont="1" applyFill="1" applyProtection="1"/>
    <xf numFmtId="0" fontId="7" fillId="3" borderId="0" xfId="2" applyFont="1" applyFill="1" applyAlignment="1"/>
    <xf numFmtId="167" fontId="7" fillId="3" borderId="0" xfId="2" applyNumberFormat="1" applyFont="1" applyFill="1" applyAlignment="1" applyProtection="1">
      <alignment horizontal="right"/>
    </xf>
    <xf numFmtId="168" fontId="8" fillId="3" borderId="0" xfId="2" applyNumberFormat="1" applyFont="1" applyFill="1" applyAlignment="1" applyProtection="1"/>
    <xf numFmtId="168" fontId="8" fillId="3" borderId="0" xfId="2" applyNumberFormat="1" applyFont="1" applyFill="1" applyProtection="1"/>
    <xf numFmtId="166" fontId="7" fillId="3" borderId="0" xfId="2" applyNumberFormat="1" applyFont="1" applyFill="1" applyAlignment="1" applyProtection="1"/>
    <xf numFmtId="166" fontId="7" fillId="3" borderId="0" xfId="2" applyNumberFormat="1" applyFont="1" applyFill="1" applyProtection="1"/>
    <xf numFmtId="0" fontId="7" fillId="3" borderId="0" xfId="2" applyFont="1" applyFill="1" applyAlignment="1" applyProtection="1"/>
    <xf numFmtId="3" fontId="7" fillId="3" borderId="0" xfId="2" applyNumberFormat="1" applyFont="1" applyFill="1" applyAlignment="1" applyProtection="1"/>
    <xf numFmtId="168" fontId="7" fillId="3" borderId="0" xfId="3" applyNumberFormat="1" applyFont="1" applyFill="1" applyAlignment="1" applyProtection="1">
      <alignment horizontal="right"/>
    </xf>
    <xf numFmtId="168" fontId="7" fillId="3" borderId="0" xfId="2" applyNumberFormat="1" applyFont="1" applyFill="1" applyProtection="1"/>
    <xf numFmtId="168" fontId="7" fillId="3" borderId="0" xfId="2" applyNumberFormat="1" applyFont="1" applyFill="1" applyAlignment="1" applyProtection="1"/>
    <xf numFmtId="168" fontId="7" fillId="3" borderId="0" xfId="2" applyNumberFormat="1" applyFont="1" applyFill="1" applyAlignment="1" applyProtection="1">
      <alignment horizontal="right"/>
    </xf>
    <xf numFmtId="0" fontId="7" fillId="3" borderId="2" xfId="2" applyFont="1" applyFill="1" applyBorder="1" applyAlignment="1"/>
    <xf numFmtId="0" fontId="7" fillId="3" borderId="0" xfId="2" applyFont="1" applyFill="1"/>
    <xf numFmtId="168" fontId="7" fillId="0" borderId="0" xfId="2" applyNumberFormat="1" applyFont="1" applyFill="1" applyAlignment="1" applyProtection="1"/>
    <xf numFmtId="0" fontId="3" fillId="3" borderId="0" xfId="2" applyFont="1" applyFill="1" applyAlignment="1"/>
    <xf numFmtId="0" fontId="3" fillId="3" borderId="0" xfId="2" applyFont="1" applyFill="1" applyAlignment="1">
      <alignment horizontal="right"/>
    </xf>
    <xf numFmtId="0" fontId="3" fillId="3" borderId="0" xfId="2" applyFont="1" applyFill="1"/>
    <xf numFmtId="0" fontId="9" fillId="0" borderId="0" xfId="2" applyFont="1"/>
    <xf numFmtId="0" fontId="7" fillId="0" borderId="0" xfId="2" applyFont="1"/>
    <xf numFmtId="168" fontId="7" fillId="0" borderId="0" xfId="2" applyNumberFormat="1" applyFont="1"/>
    <xf numFmtId="167" fontId="7" fillId="0" borderId="0" xfId="1" applyNumberFormat="1" applyFont="1" applyAlignment="1" applyProtection="1">
      <alignment horizontal="center"/>
    </xf>
    <xf numFmtId="166" fontId="7" fillId="0" borderId="0" xfId="2" applyNumberFormat="1" applyFont="1"/>
    <xf numFmtId="168" fontId="7" fillId="0" borderId="0" xfId="3" applyNumberFormat="1" applyFont="1" applyFill="1" applyProtection="1"/>
    <xf numFmtId="167" fontId="11" fillId="0" borderId="0" xfId="0" applyNumberFormat="1" applyFont="1" applyBorder="1" applyAlignment="1">
      <alignment horizontal="left"/>
    </xf>
    <xf numFmtId="0" fontId="5" fillId="0" borderId="0" xfId="2" applyFont="1" applyAlignment="1" applyProtection="1">
      <alignment horizontal="right"/>
    </xf>
    <xf numFmtId="0" fontId="13" fillId="3" borderId="0" xfId="0" applyFont="1" applyFill="1" applyAlignment="1">
      <alignment horizontal="right"/>
    </xf>
    <xf numFmtId="0" fontId="10" fillId="0" borderId="0" xfId="2" applyFont="1" applyAlignment="1" applyProtection="1">
      <alignment horizontal="center" wrapText="1"/>
    </xf>
    <xf numFmtId="0" fontId="10" fillId="0" borderId="0" xfId="2" applyFont="1" applyAlignment="1" applyProtection="1">
      <alignment horizontal="center"/>
    </xf>
    <xf numFmtId="0" fontId="12" fillId="3" borderId="3" xfId="2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 wrapText="1"/>
    </xf>
    <xf numFmtId="164" fontId="12" fillId="3" borderId="3" xfId="2" applyNumberFormat="1" applyFont="1" applyFill="1" applyBorder="1" applyAlignment="1" applyProtection="1">
      <alignment horizontal="center" vertical="center"/>
    </xf>
  </cellXfs>
  <cellStyles count="5">
    <cellStyle name="Moneda" xfId="3" builtinId="4"/>
    <cellStyle name="Normal" xfId="0" builtinId="0"/>
    <cellStyle name="Normal 3" xfId="4"/>
    <cellStyle name="Normal_2 2 8 MOVIMIENTO MENSUAL DEL NUMERO DE PENSIONES RT VIGENTES" xfId="1"/>
    <cellStyle name="Normal_2 2 9 MOVIMIENTO MENSUAL DEL NUMERO DE PENSIONES R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1326696</xdr:colOff>
      <xdr:row>5</xdr:row>
      <xdr:rowOff>9525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10089" cy="103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252639</xdr:colOff>
      <xdr:row>0</xdr:row>
      <xdr:rowOff>0</xdr:rowOff>
    </xdr:from>
    <xdr:to>
      <xdr:col>7</xdr:col>
      <xdr:colOff>1329872</xdr:colOff>
      <xdr:row>4</xdr:row>
      <xdr:rowOff>180975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39389" y="0"/>
          <a:ext cx="2458358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K48"/>
  <sheetViews>
    <sheetView showGridLines="0" tabSelected="1" topLeftCell="A10" zoomScale="90" zoomScaleNormal="90" zoomScaleSheetLayoutView="80" workbookViewId="0">
      <selection activeCell="A8" sqref="A8:H8"/>
    </sheetView>
  </sheetViews>
  <sheetFormatPr baseColWidth="10" defaultColWidth="13.28515625" defaultRowHeight="12" x14ac:dyDescent="0.15"/>
  <cols>
    <col min="1" max="1" width="20.7109375" style="16" customWidth="1"/>
    <col min="2" max="2" width="20.7109375" style="22" customWidth="1"/>
    <col min="3" max="3" width="20.7109375" style="16" customWidth="1"/>
    <col min="4" max="5" width="20.7109375" style="2" customWidth="1"/>
    <col min="6" max="6" width="20.7109375" style="16" customWidth="1"/>
    <col min="7" max="8" width="20.7109375" style="2" customWidth="1"/>
    <col min="9" max="9" width="15.42578125" style="2" bestFit="1" customWidth="1"/>
    <col min="10" max="16384" width="13.28515625" style="2"/>
  </cols>
  <sheetData>
    <row r="1" spans="1:37" ht="15.75" customHeight="1" x14ac:dyDescent="0.2">
      <c r="A1" s="70"/>
      <c r="B1" s="70"/>
      <c r="C1" s="70"/>
      <c r="D1" s="70"/>
      <c r="E1" s="70"/>
      <c r="F1" s="70"/>
      <c r="G1" s="70"/>
      <c r="H1" s="70"/>
    </row>
    <row r="2" spans="1:37" ht="15.75" customHeight="1" x14ac:dyDescent="0.2">
      <c r="A2" s="11"/>
      <c r="B2" s="30"/>
      <c r="C2" s="11"/>
      <c r="D2" s="30"/>
      <c r="E2" s="30"/>
      <c r="F2" s="11"/>
      <c r="G2" s="30"/>
      <c r="H2" s="30"/>
    </row>
    <row r="3" spans="1:37" ht="15.75" customHeight="1" x14ac:dyDescent="0.2">
      <c r="A3" s="11"/>
      <c r="B3" s="30"/>
      <c r="C3" s="11"/>
      <c r="D3" s="30"/>
      <c r="E3" s="30"/>
      <c r="F3" s="11"/>
      <c r="G3" s="30"/>
      <c r="H3" s="30"/>
    </row>
    <row r="4" spans="1:37" ht="15.75" customHeight="1" x14ac:dyDescent="0.2">
      <c r="A4" s="11"/>
      <c r="B4" s="30"/>
      <c r="C4" s="11"/>
      <c r="D4" s="30"/>
      <c r="E4" s="30"/>
      <c r="F4" s="11"/>
      <c r="G4" s="30"/>
      <c r="H4" s="30"/>
    </row>
    <row r="5" spans="1:37" ht="15.75" customHeight="1" x14ac:dyDescent="0.2">
      <c r="A5" s="11"/>
      <c r="B5" s="30"/>
      <c r="C5" s="11"/>
      <c r="D5" s="30"/>
      <c r="E5" s="30"/>
      <c r="F5" s="11"/>
      <c r="G5" s="30"/>
      <c r="H5" s="30"/>
    </row>
    <row r="6" spans="1:37" s="29" customFormat="1" ht="17.25" customHeight="1" x14ac:dyDescent="0.25">
      <c r="A6" s="71" t="s">
        <v>28</v>
      </c>
      <c r="B6" s="71"/>
      <c r="C6" s="71"/>
      <c r="D6" s="71"/>
      <c r="E6" s="71"/>
      <c r="F6" s="71"/>
      <c r="G6" s="71"/>
      <c r="H6" s="7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s="29" customFormat="1" ht="12.75" customHeight="1" x14ac:dyDescent="0.2">
      <c r="A7" s="60"/>
      <c r="B7" s="61"/>
      <c r="C7" s="60"/>
      <c r="D7" s="62"/>
      <c r="E7" s="62"/>
      <c r="F7" s="60"/>
      <c r="G7" s="62"/>
      <c r="H7" s="6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57.75" customHeight="1" x14ac:dyDescent="0.3">
      <c r="A8" s="72" t="s">
        <v>24</v>
      </c>
      <c r="B8" s="73"/>
      <c r="C8" s="73"/>
      <c r="D8" s="73"/>
      <c r="E8" s="73"/>
      <c r="F8" s="73"/>
      <c r="G8" s="73"/>
      <c r="H8" s="73"/>
    </row>
    <row r="9" spans="1:37" ht="12.75" customHeight="1" x14ac:dyDescent="0.2">
      <c r="A9" s="12"/>
      <c r="B9" s="17"/>
      <c r="C9" s="23"/>
      <c r="D9" s="1"/>
      <c r="E9" s="1"/>
      <c r="F9" s="12"/>
      <c r="G9" s="1"/>
      <c r="H9" s="1"/>
    </row>
    <row r="10" spans="1:37" ht="23.25" customHeight="1" x14ac:dyDescent="0.15">
      <c r="A10" s="74" t="s">
        <v>0</v>
      </c>
      <c r="B10" s="75" t="s">
        <v>23</v>
      </c>
      <c r="C10" s="76" t="s">
        <v>1</v>
      </c>
      <c r="D10" s="76"/>
      <c r="E10" s="76"/>
      <c r="F10" s="76" t="s">
        <v>22</v>
      </c>
      <c r="G10" s="76"/>
      <c r="H10" s="76"/>
    </row>
    <row r="11" spans="1:37" ht="23.25" customHeight="1" x14ac:dyDescent="0.15">
      <c r="A11" s="74"/>
      <c r="B11" s="75"/>
      <c r="C11" s="31" t="s">
        <v>2</v>
      </c>
      <c r="D11" s="31" t="s">
        <v>3</v>
      </c>
      <c r="E11" s="32" t="s">
        <v>4</v>
      </c>
      <c r="F11" s="31" t="s">
        <v>5</v>
      </c>
      <c r="G11" s="31" t="s">
        <v>6</v>
      </c>
      <c r="H11" s="32" t="s">
        <v>4</v>
      </c>
    </row>
    <row r="12" spans="1:37" ht="15" customHeight="1" x14ac:dyDescent="0.25">
      <c r="A12" s="33"/>
      <c r="B12" s="34"/>
      <c r="C12" s="35"/>
      <c r="D12" s="36"/>
      <c r="E12" s="37"/>
      <c r="F12" s="35"/>
      <c r="G12" s="36"/>
      <c r="H12" s="38"/>
    </row>
    <row r="13" spans="1:37" s="63" customFormat="1" ht="15" customHeight="1" x14ac:dyDescent="0.25">
      <c r="A13" s="39" t="s">
        <v>4</v>
      </c>
      <c r="B13" s="40">
        <f>B37</f>
        <v>22532</v>
      </c>
      <c r="C13" s="41">
        <f>SUM(C14:C37)</f>
        <v>47031.496139999996</v>
      </c>
      <c r="D13" s="42">
        <f>SUM(D15:D41)</f>
        <v>956649.40891</v>
      </c>
      <c r="E13" s="42">
        <f>SUM(E15:E41)</f>
        <v>1003680.9</v>
      </c>
      <c r="F13" s="43">
        <v>0</v>
      </c>
      <c r="G13" s="44">
        <v>0</v>
      </c>
      <c r="H13" s="44">
        <v>0</v>
      </c>
    </row>
    <row r="14" spans="1:37" s="64" customFormat="1" ht="15" customHeight="1" x14ac:dyDescent="0.25">
      <c r="A14" s="45"/>
      <c r="B14" s="46"/>
      <c r="C14" s="47"/>
      <c r="D14" s="48"/>
      <c r="E14" s="48"/>
      <c r="F14" s="49"/>
      <c r="G14" s="50"/>
      <c r="H14" s="50"/>
    </row>
    <row r="15" spans="1:37" s="64" customFormat="1" ht="13.5" customHeight="1" x14ac:dyDescent="0.25">
      <c r="A15" s="51" t="s">
        <v>7</v>
      </c>
      <c r="B15" s="52">
        <v>22007</v>
      </c>
      <c r="C15" s="59">
        <v>586.20000000000005</v>
      </c>
      <c r="D15" s="53">
        <v>70704.2</v>
      </c>
      <c r="E15" s="54">
        <f>SUM(C15:D15)</f>
        <v>71290.399999999994</v>
      </c>
      <c r="F15" s="55">
        <f>+C15</f>
        <v>586.20000000000005</v>
      </c>
      <c r="G15" s="54">
        <f>+D15</f>
        <v>70704.2</v>
      </c>
      <c r="H15" s="56">
        <f>+E15</f>
        <v>71290.399999999994</v>
      </c>
      <c r="I15" s="65"/>
      <c r="J15" s="66"/>
      <c r="K15" s="67"/>
      <c r="L15" s="67"/>
    </row>
    <row r="16" spans="1:37" s="64" customFormat="1" ht="13.5" customHeight="1" x14ac:dyDescent="0.25">
      <c r="A16" s="45"/>
      <c r="B16" s="52"/>
      <c r="C16" s="59"/>
      <c r="D16" s="53"/>
      <c r="E16" s="54"/>
      <c r="F16" s="55"/>
      <c r="G16" s="54"/>
      <c r="H16" s="56"/>
      <c r="J16" s="66"/>
      <c r="K16" s="67"/>
      <c r="L16" s="67"/>
    </row>
    <row r="17" spans="1:12" s="64" customFormat="1" ht="13.5" customHeight="1" x14ac:dyDescent="0.25">
      <c r="A17" s="51" t="s">
        <v>8</v>
      </c>
      <c r="B17" s="52">
        <v>22021</v>
      </c>
      <c r="C17" s="59">
        <v>8618.6856399999997</v>
      </c>
      <c r="D17" s="53">
        <v>74598.514360000001</v>
      </c>
      <c r="E17" s="54">
        <f t="shared" ref="E17:E37" si="0">SUM(C17:D17)</f>
        <v>83217.2</v>
      </c>
      <c r="F17" s="55">
        <f>+F15+C17</f>
        <v>9204.8856400000004</v>
      </c>
      <c r="G17" s="54">
        <f>+G15+D17</f>
        <v>145302.71435999998</v>
      </c>
      <c r="H17" s="56">
        <f>+H15+E17</f>
        <v>154507.59999999998</v>
      </c>
      <c r="J17" s="66"/>
      <c r="K17" s="67"/>
      <c r="L17" s="67"/>
    </row>
    <row r="18" spans="1:12" s="64" customFormat="1" ht="13.5" customHeight="1" x14ac:dyDescent="0.25">
      <c r="A18" s="45"/>
      <c r="B18" s="52"/>
      <c r="C18" s="59"/>
      <c r="D18" s="53"/>
      <c r="E18" s="54"/>
      <c r="F18" s="55"/>
      <c r="G18" s="54"/>
      <c r="H18" s="56"/>
      <c r="J18" s="66"/>
      <c r="K18" s="67"/>
      <c r="L18" s="67"/>
    </row>
    <row r="19" spans="1:12" s="64" customFormat="1" ht="13.5" customHeight="1" x14ac:dyDescent="0.25">
      <c r="A19" s="51" t="s">
        <v>9</v>
      </c>
      <c r="B19" s="52">
        <v>22042</v>
      </c>
      <c r="C19" s="59">
        <v>3951.5</v>
      </c>
      <c r="D19" s="53">
        <v>72838.7</v>
      </c>
      <c r="E19" s="54">
        <f t="shared" si="0"/>
        <v>76790.2</v>
      </c>
      <c r="F19" s="55">
        <f>+F17+C19</f>
        <v>13156.38564</v>
      </c>
      <c r="G19" s="54">
        <f>+G17+D19</f>
        <v>218141.41436</v>
      </c>
      <c r="H19" s="56">
        <f>+H17+E19</f>
        <v>231297.8</v>
      </c>
      <c r="J19" s="66"/>
      <c r="K19" s="67"/>
      <c r="L19" s="67"/>
    </row>
    <row r="20" spans="1:12" s="64" customFormat="1" ht="13.5" customHeight="1" x14ac:dyDescent="0.25">
      <c r="A20" s="45"/>
      <c r="B20" s="52"/>
      <c r="C20" s="59"/>
      <c r="D20" s="53"/>
      <c r="E20" s="54"/>
      <c r="F20" s="55"/>
      <c r="G20" s="54"/>
      <c r="H20" s="56"/>
      <c r="J20" s="66"/>
      <c r="K20" s="67"/>
      <c r="L20" s="67"/>
    </row>
    <row r="21" spans="1:12" s="64" customFormat="1" ht="13.5" customHeight="1" x14ac:dyDescent="0.25">
      <c r="A21" s="51" t="s">
        <v>10</v>
      </c>
      <c r="B21" s="52">
        <v>22066</v>
      </c>
      <c r="C21" s="59">
        <v>1525.3</v>
      </c>
      <c r="D21" s="53">
        <v>73005.5</v>
      </c>
      <c r="E21" s="54">
        <f t="shared" si="0"/>
        <v>74530.8</v>
      </c>
      <c r="F21" s="55">
        <f>+F19+C21</f>
        <v>14681.68564</v>
      </c>
      <c r="G21" s="54">
        <f>+G19+D21</f>
        <v>291146.91436</v>
      </c>
      <c r="H21" s="56">
        <f>+H19+E21</f>
        <v>305828.59999999998</v>
      </c>
      <c r="J21" s="66"/>
      <c r="K21" s="67"/>
      <c r="L21" s="67"/>
    </row>
    <row r="22" spans="1:12" s="64" customFormat="1" ht="13.5" customHeight="1" x14ac:dyDescent="0.25">
      <c r="A22" s="45"/>
      <c r="B22" s="52"/>
      <c r="C22" s="59"/>
      <c r="D22" s="53"/>
      <c r="E22" s="54"/>
      <c r="F22" s="55"/>
      <c r="G22" s="54"/>
      <c r="H22" s="56"/>
      <c r="J22" s="66"/>
      <c r="K22" s="67"/>
      <c r="L22" s="67"/>
    </row>
    <row r="23" spans="1:12" s="64" customFormat="1" ht="13.5" customHeight="1" x14ac:dyDescent="0.25">
      <c r="A23" s="51" t="s">
        <v>11</v>
      </c>
      <c r="B23" s="52">
        <v>22169</v>
      </c>
      <c r="C23" s="59">
        <v>4521.9000000000005</v>
      </c>
      <c r="D23" s="53">
        <v>72811.000000000015</v>
      </c>
      <c r="E23" s="54">
        <f t="shared" si="0"/>
        <v>77332.900000000009</v>
      </c>
      <c r="F23" s="55">
        <f>+F21+C23</f>
        <v>19203.585640000001</v>
      </c>
      <c r="G23" s="54">
        <f>+G21+D23</f>
        <v>363957.91436</v>
      </c>
      <c r="H23" s="56">
        <f>+H21+E23</f>
        <v>383161.5</v>
      </c>
      <c r="J23" s="66"/>
      <c r="K23" s="67"/>
      <c r="L23" s="67"/>
    </row>
    <row r="24" spans="1:12" s="64" customFormat="1" ht="13.5" customHeight="1" x14ac:dyDescent="0.25">
      <c r="A24" s="45"/>
      <c r="B24" s="52"/>
      <c r="C24" s="59"/>
      <c r="D24" s="53"/>
      <c r="E24" s="54"/>
      <c r="F24" s="55"/>
      <c r="G24" s="54"/>
      <c r="H24" s="56"/>
      <c r="J24" s="66"/>
      <c r="K24" s="67"/>
      <c r="L24" s="67"/>
    </row>
    <row r="25" spans="1:12" s="64" customFormat="1" ht="13.5" customHeight="1" x14ac:dyDescent="0.25">
      <c r="A25" s="51" t="s">
        <v>12</v>
      </c>
      <c r="B25" s="52">
        <v>22242</v>
      </c>
      <c r="C25" s="59">
        <v>7982.518</v>
      </c>
      <c r="D25" s="53">
        <v>72557.482000000004</v>
      </c>
      <c r="E25" s="54">
        <f t="shared" si="0"/>
        <v>80540</v>
      </c>
      <c r="F25" s="55">
        <f>+F23+C25</f>
        <v>27186.103640000001</v>
      </c>
      <c r="G25" s="54">
        <f>+G23+D25</f>
        <v>436515.39636000001</v>
      </c>
      <c r="H25" s="56">
        <f>+H23+E25</f>
        <v>463701.5</v>
      </c>
      <c r="J25" s="66"/>
      <c r="K25" s="67"/>
      <c r="L25" s="67"/>
    </row>
    <row r="26" spans="1:12" s="64" customFormat="1" ht="13.5" customHeight="1" x14ac:dyDescent="0.25">
      <c r="A26" s="45"/>
      <c r="B26" s="52"/>
      <c r="C26" s="59"/>
      <c r="D26" s="53"/>
      <c r="E26" s="54"/>
      <c r="F26" s="55"/>
      <c r="G26" s="54"/>
      <c r="H26" s="56"/>
      <c r="J26" s="66"/>
      <c r="K26" s="67"/>
      <c r="L26" s="67"/>
    </row>
    <row r="27" spans="1:12" s="64" customFormat="1" ht="13.5" customHeight="1" x14ac:dyDescent="0.25">
      <c r="A27" s="51" t="s">
        <v>13</v>
      </c>
      <c r="B27" s="52">
        <v>22259</v>
      </c>
      <c r="C27" s="59">
        <v>4227.8</v>
      </c>
      <c r="D27" s="53">
        <v>84374.099999999991</v>
      </c>
      <c r="E27" s="54">
        <f t="shared" si="0"/>
        <v>88601.9</v>
      </c>
      <c r="F27" s="55">
        <f>+F25+C27</f>
        <v>31413.90364</v>
      </c>
      <c r="G27" s="54">
        <f>+G25+D27</f>
        <v>520889.49635999999</v>
      </c>
      <c r="H27" s="56">
        <f>+H25+E27</f>
        <v>552303.4</v>
      </c>
      <c r="J27" s="66"/>
      <c r="K27" s="67"/>
      <c r="L27" s="67"/>
    </row>
    <row r="28" spans="1:12" s="64" customFormat="1" ht="13.5" customHeight="1" x14ac:dyDescent="0.25">
      <c r="A28" s="45"/>
      <c r="B28" s="52"/>
      <c r="C28" s="59"/>
      <c r="D28" s="53"/>
      <c r="E28" s="54"/>
      <c r="F28" s="55"/>
      <c r="G28" s="54"/>
      <c r="H28" s="56"/>
      <c r="J28" s="66"/>
      <c r="K28" s="67"/>
      <c r="L28" s="67"/>
    </row>
    <row r="29" spans="1:12" s="64" customFormat="1" ht="13.5" customHeight="1" x14ac:dyDescent="0.25">
      <c r="A29" s="51" t="s">
        <v>14</v>
      </c>
      <c r="B29" s="52">
        <v>22305</v>
      </c>
      <c r="C29" s="59">
        <v>3444.2000000000003</v>
      </c>
      <c r="D29" s="53">
        <v>72361.100000000006</v>
      </c>
      <c r="E29" s="54">
        <f t="shared" si="0"/>
        <v>75805.3</v>
      </c>
      <c r="F29" s="55">
        <f>+F27+C29</f>
        <v>34858.103640000001</v>
      </c>
      <c r="G29" s="54">
        <f>+G27+D29</f>
        <v>593250.59635999997</v>
      </c>
      <c r="H29" s="56">
        <f>+H27+E29</f>
        <v>628108.70000000007</v>
      </c>
      <c r="J29" s="66"/>
      <c r="K29" s="67"/>
      <c r="L29" s="67"/>
    </row>
    <row r="30" spans="1:12" s="64" customFormat="1" ht="13.5" customHeight="1" x14ac:dyDescent="0.25">
      <c r="A30" s="45"/>
      <c r="B30" s="52"/>
      <c r="C30" s="59"/>
      <c r="D30" s="53"/>
      <c r="E30" s="54"/>
      <c r="F30" s="55"/>
      <c r="G30" s="54"/>
      <c r="H30" s="56"/>
      <c r="J30" s="66"/>
      <c r="K30" s="67"/>
      <c r="L30" s="67"/>
    </row>
    <row r="31" spans="1:12" s="64" customFormat="1" ht="13.5" customHeight="1" x14ac:dyDescent="0.25">
      <c r="A31" s="51" t="s">
        <v>15</v>
      </c>
      <c r="B31" s="52">
        <v>22331</v>
      </c>
      <c r="C31" s="59">
        <v>1449.4924999999998</v>
      </c>
      <c r="D31" s="53">
        <v>72046.707500000004</v>
      </c>
      <c r="E31" s="54">
        <f t="shared" si="0"/>
        <v>73496.2</v>
      </c>
      <c r="F31" s="55">
        <f>+F29+C31</f>
        <v>36307.596140000001</v>
      </c>
      <c r="G31" s="54">
        <f>+G29+D31</f>
        <v>665297.30385999999</v>
      </c>
      <c r="H31" s="56">
        <f>+H29+E31</f>
        <v>701604.9</v>
      </c>
      <c r="J31" s="66"/>
      <c r="K31" s="67"/>
      <c r="L31" s="67"/>
    </row>
    <row r="32" spans="1:12" s="64" customFormat="1" ht="13.5" customHeight="1" x14ac:dyDescent="0.25">
      <c r="A32" s="45"/>
      <c r="B32" s="52"/>
      <c r="C32" s="59"/>
      <c r="D32" s="53"/>
      <c r="E32" s="54"/>
      <c r="F32" s="55"/>
      <c r="G32" s="54"/>
      <c r="H32" s="56"/>
      <c r="J32" s="66"/>
      <c r="K32" s="67"/>
      <c r="L32" s="67"/>
    </row>
    <row r="33" spans="1:12" s="64" customFormat="1" ht="13.5" customHeight="1" x14ac:dyDescent="0.25">
      <c r="A33" s="51" t="s">
        <v>16</v>
      </c>
      <c r="B33" s="52">
        <v>22362</v>
      </c>
      <c r="C33" s="68">
        <v>2647.5</v>
      </c>
      <c r="D33" s="53">
        <v>72499.100000000006</v>
      </c>
      <c r="E33" s="54">
        <f t="shared" si="0"/>
        <v>75146.600000000006</v>
      </c>
      <c r="F33" s="55">
        <f>+F31+C33</f>
        <v>38955.096140000001</v>
      </c>
      <c r="G33" s="54">
        <f>+G31+D33</f>
        <v>737796.40385999996</v>
      </c>
      <c r="H33" s="56">
        <f>+H31+E33</f>
        <v>776751.5</v>
      </c>
      <c r="J33" s="66"/>
      <c r="K33" s="67"/>
      <c r="L33" s="67"/>
    </row>
    <row r="34" spans="1:12" s="64" customFormat="1" ht="13.5" customHeight="1" x14ac:dyDescent="0.25">
      <c r="A34" s="45"/>
      <c r="B34" s="52"/>
      <c r="C34" s="59"/>
      <c r="D34" s="53"/>
      <c r="E34" s="54"/>
      <c r="F34" s="55"/>
      <c r="G34" s="54"/>
      <c r="H34" s="56"/>
      <c r="J34" s="66"/>
      <c r="K34" s="67"/>
      <c r="L34" s="67"/>
    </row>
    <row r="35" spans="1:12" s="64" customFormat="1" ht="13.5" customHeight="1" x14ac:dyDescent="0.25">
      <c r="A35" s="51" t="s">
        <v>17</v>
      </c>
      <c r="B35" s="52">
        <v>22489</v>
      </c>
      <c r="C35" s="59">
        <v>7960.7999999999993</v>
      </c>
      <c r="D35" s="53">
        <v>72064.5</v>
      </c>
      <c r="E35" s="54">
        <f t="shared" si="0"/>
        <v>80025.3</v>
      </c>
      <c r="F35" s="55">
        <f>+F33+C35</f>
        <v>46915.896139999997</v>
      </c>
      <c r="G35" s="54">
        <f>+G33+D35</f>
        <v>809860.90385999996</v>
      </c>
      <c r="H35" s="56">
        <f>+H33+E35</f>
        <v>856776.8</v>
      </c>
      <c r="J35" s="66"/>
      <c r="K35" s="67"/>
      <c r="L35" s="67"/>
    </row>
    <row r="36" spans="1:12" s="64" customFormat="1" ht="13.5" customHeight="1" x14ac:dyDescent="0.25">
      <c r="A36" s="45"/>
      <c r="B36" s="52"/>
      <c r="C36" s="59"/>
      <c r="D36" s="53"/>
      <c r="E36" s="54"/>
      <c r="F36" s="55"/>
      <c r="G36" s="54"/>
      <c r="H36" s="56"/>
      <c r="J36" s="66"/>
      <c r="K36" s="67"/>
      <c r="L36" s="67"/>
    </row>
    <row r="37" spans="1:12" s="64" customFormat="1" ht="13.5" customHeight="1" x14ac:dyDescent="0.25">
      <c r="A37" s="51" t="s">
        <v>18</v>
      </c>
      <c r="B37" s="52">
        <v>22532</v>
      </c>
      <c r="C37" s="59">
        <v>115.59999999999997</v>
      </c>
      <c r="D37" s="53">
        <v>73161.2</v>
      </c>
      <c r="E37" s="54">
        <f t="shared" si="0"/>
        <v>73276.800000000003</v>
      </c>
      <c r="F37" s="55">
        <f>+F35+C37</f>
        <v>47031.496139999996</v>
      </c>
      <c r="G37" s="54">
        <f>+G35+D37</f>
        <v>883022.10385999992</v>
      </c>
      <c r="H37" s="56">
        <f>+H35+E37</f>
        <v>930053.60000000009</v>
      </c>
      <c r="I37" s="65"/>
      <c r="J37" s="66"/>
      <c r="K37" s="67"/>
      <c r="L37" s="67"/>
    </row>
    <row r="38" spans="1:12" s="64" customFormat="1" ht="13.5" customHeight="1" x14ac:dyDescent="0.25">
      <c r="A38" s="51"/>
      <c r="B38" s="52"/>
      <c r="C38" s="55"/>
      <c r="D38" s="53"/>
      <c r="E38" s="54"/>
      <c r="F38" s="55"/>
      <c r="G38" s="54"/>
      <c r="H38" s="56"/>
      <c r="J38" s="66"/>
      <c r="K38" s="67"/>
    </row>
    <row r="39" spans="1:12" s="64" customFormat="1" ht="13.5" customHeight="1" x14ac:dyDescent="0.25">
      <c r="A39" s="51" t="s">
        <v>19</v>
      </c>
      <c r="B39" s="52"/>
      <c r="C39" s="55"/>
      <c r="D39" s="53"/>
      <c r="E39" s="54"/>
      <c r="F39" s="55"/>
      <c r="G39" s="54"/>
      <c r="H39" s="56"/>
      <c r="J39" s="66"/>
      <c r="K39" s="67"/>
    </row>
    <row r="40" spans="1:12" s="64" customFormat="1" ht="13.5" customHeight="1" x14ac:dyDescent="0.25">
      <c r="A40" s="51" t="s">
        <v>20</v>
      </c>
      <c r="B40" s="52">
        <v>7744</v>
      </c>
      <c r="C40" s="55">
        <v>0</v>
      </c>
      <c r="D40" s="53">
        <f>36199091.17/1000</f>
        <v>36199.09117</v>
      </c>
      <c r="E40" s="54">
        <v>36199.1</v>
      </c>
      <c r="F40" s="55">
        <v>0</v>
      </c>
      <c r="G40" s="54">
        <v>36199.1</v>
      </c>
      <c r="H40" s="56">
        <v>0</v>
      </c>
      <c r="J40" s="66"/>
      <c r="K40" s="67"/>
    </row>
    <row r="41" spans="1:12" s="64" customFormat="1" ht="13.5" customHeight="1" x14ac:dyDescent="0.25">
      <c r="A41" s="51" t="s">
        <v>21</v>
      </c>
      <c r="B41" s="52">
        <v>7663</v>
      </c>
      <c r="C41" s="55">
        <v>0</v>
      </c>
      <c r="D41" s="53">
        <f>37428213.88/1000</f>
        <v>37428.213880000003</v>
      </c>
      <c r="E41" s="54">
        <v>37428.199999999997</v>
      </c>
      <c r="F41" s="55">
        <v>0</v>
      </c>
      <c r="G41" s="54">
        <v>37428.199999999997</v>
      </c>
      <c r="H41" s="56">
        <f>H37+G40+G41</f>
        <v>1003680.9</v>
      </c>
      <c r="J41" s="66"/>
      <c r="K41" s="67"/>
    </row>
    <row r="42" spans="1:12" ht="13.5" customHeight="1" x14ac:dyDescent="0.25">
      <c r="A42" s="57"/>
      <c r="B42" s="52"/>
      <c r="C42" s="45"/>
      <c r="D42" s="58"/>
      <c r="E42" s="58"/>
      <c r="F42" s="45"/>
      <c r="G42" s="58"/>
      <c r="H42" s="58"/>
    </row>
    <row r="43" spans="1:12" ht="12" customHeight="1" x14ac:dyDescent="0.2">
      <c r="A43" s="13" t="s">
        <v>26</v>
      </c>
      <c r="B43" s="18"/>
      <c r="C43" s="24"/>
      <c r="D43" s="7"/>
      <c r="E43" s="7"/>
      <c r="F43" s="24"/>
      <c r="G43" s="7"/>
      <c r="H43" s="7"/>
      <c r="I43" s="8"/>
      <c r="J43" s="8"/>
      <c r="K43" s="8"/>
    </row>
    <row r="44" spans="1:12" ht="13.5" customHeight="1" x14ac:dyDescent="0.2">
      <c r="A44" s="13" t="s">
        <v>25</v>
      </c>
      <c r="B44" s="19"/>
      <c r="C44" s="25"/>
      <c r="D44" s="9"/>
      <c r="E44" s="9"/>
      <c r="F44" s="25"/>
      <c r="G44" s="10"/>
      <c r="H44" s="10"/>
      <c r="I44" s="8"/>
      <c r="J44" s="8"/>
      <c r="K44" s="8"/>
    </row>
    <row r="45" spans="1:12" ht="13.5" customHeight="1" x14ac:dyDescent="0.2">
      <c r="A45" s="69" t="s">
        <v>27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2" customFormat="1" ht="15" x14ac:dyDescent="0.25">
      <c r="A46" s="14"/>
      <c r="B46" s="20"/>
      <c r="C46" s="14"/>
      <c r="F46" s="14"/>
    </row>
    <row r="47" spans="1:12" ht="14.25" x14ac:dyDescent="0.2">
      <c r="A47" s="15"/>
      <c r="B47" s="21"/>
      <c r="C47" s="26"/>
      <c r="D47" s="5"/>
      <c r="E47" s="4"/>
      <c r="F47" s="28"/>
      <c r="G47" s="3"/>
      <c r="H47" s="3"/>
    </row>
    <row r="48" spans="1:12" ht="12.75" x14ac:dyDescent="0.2">
      <c r="A48" s="12"/>
      <c r="B48" s="17"/>
      <c r="C48" s="27"/>
      <c r="D48" s="6"/>
      <c r="E48" s="6"/>
      <c r="F48" s="27"/>
      <c r="G48" s="6"/>
      <c r="H48" s="6"/>
    </row>
  </sheetData>
  <mergeCells count="8">
    <mergeCell ref="A45:K45"/>
    <mergeCell ref="A1:H1"/>
    <mergeCell ref="A6:H6"/>
    <mergeCell ref="A8:H8"/>
    <mergeCell ref="A10:A11"/>
    <mergeCell ref="B10:B11"/>
    <mergeCell ref="C10:E10"/>
    <mergeCell ref="F10:H10"/>
  </mergeCells>
  <pageMargins left="0.98425196850393704" right="0" top="0" bottom="0.59055118110236227" header="0" footer="0"/>
  <pageSetup scale="74" firstPageNumber="216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2.2.9_2015</vt:lpstr>
      <vt:lpstr>'2.2.9_2015'!Área_de_impresión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Barrera Cruz</dc:creator>
  <cp:lastModifiedBy>Adriana del Pilar Lopez Monroy</cp:lastModifiedBy>
  <cp:lastPrinted>2016-03-02T17:20:53Z</cp:lastPrinted>
  <dcterms:created xsi:type="dcterms:W3CDTF">2012-04-27T18:56:01Z</dcterms:created>
  <dcterms:modified xsi:type="dcterms:W3CDTF">2016-04-08T18:06:21Z</dcterms:modified>
</cp:coreProperties>
</file>